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5" yWindow="165" windowWidth="21120" windowHeight="15870" activeTab="0"/>
  </bookViews>
  <sheets>
    <sheet name="M|E|1" sheetId="1" r:id="rId1"/>
    <sheet name="Sheet1" sheetId="2" r:id="rId2"/>
  </sheets>
  <definedNames>
    <definedName name="k">'M|E|1'!$C$6</definedName>
    <definedName name="L">'M|E|1'!$G$4</definedName>
    <definedName name="Lambda">'M|E|1'!$C$4</definedName>
    <definedName name="Lq">'M|E|1'!$G$5</definedName>
    <definedName name="Mu">'M|E|1'!$C$5</definedName>
    <definedName name="P0">'M|E|1'!$G$12</definedName>
    <definedName name="Rho">'M|E|1'!$G$10</definedName>
    <definedName name="sencount" hidden="1">4</definedName>
    <definedName name="sencount2" hidden="1">3</definedName>
    <definedName name="W">'M|E|1'!$G$7</definedName>
    <definedName name="Wq">'M|E|1'!$G$8</definedName>
  </definedNames>
  <calcPr fullCalcOnLoad="1"/>
</workbook>
</file>

<file path=xl/sharedStrings.xml><?xml version="1.0" encoding="utf-8"?>
<sst xmlns="http://schemas.openxmlformats.org/spreadsheetml/2006/main" count="37" uniqueCount="37">
  <si>
    <t>Data</t>
  </si>
  <si>
    <t>Results</t>
  </si>
  <si>
    <t>l =</t>
  </si>
  <si>
    <t>L =</t>
  </si>
  <si>
    <t>m =</t>
  </si>
  <si>
    <t>s =</t>
  </si>
  <si>
    <t>(# servers)</t>
  </si>
  <si>
    <t>W =</t>
  </si>
  <si>
    <t>r =</t>
  </si>
  <si>
    <t>k =</t>
  </si>
  <si>
    <t>(shape parameter)</t>
  </si>
  <si>
    <t>(mean arrival rate)</t>
  </si>
  <si>
    <t>(mean service rate)</t>
  </si>
  <si>
    <t>Template for M/E/1 Queueing Model</t>
  </si>
  <si>
    <t>Range Name</t>
  </si>
  <si>
    <t>Cell</t>
  </si>
  <si>
    <t>k</t>
  </si>
  <si>
    <t>L</t>
  </si>
  <si>
    <t>Lambda</t>
  </si>
  <si>
    <t>Lq</t>
  </si>
  <si>
    <t>Mu</t>
  </si>
  <si>
    <t>P0</t>
  </si>
  <si>
    <t>Rho</t>
  </si>
  <si>
    <t>W</t>
  </si>
  <si>
    <t>Wq</t>
  </si>
  <si>
    <t>C6</t>
  </si>
  <si>
    <t>G4</t>
  </si>
  <si>
    <t>C4</t>
  </si>
  <si>
    <t>G5</t>
  </si>
  <si>
    <t>C5</t>
  </si>
  <si>
    <t>G12</t>
  </si>
  <si>
    <t>G10</t>
  </si>
  <si>
    <t>G7</t>
  </si>
  <si>
    <t>G8</t>
  </si>
  <si>
    <r>
      <t>L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</si>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</sst>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00"/>
    <numFmt numFmtId="173" formatCode="0;\-0;;@"/>
    <numFmt numFmtId="174" formatCode="&quot;+&quot;&quot;$&quot;#,##0.00;&quot;-&quot;&quot;$&quot;#,##0.00;&quot;$&quot;0.00"/>
    <numFmt numFmtId="175" formatCode="&quot;+&quot;&quot;$&quot;#,##0;&quot;-&quot;&quot;$&quot;#,##0;&quot;$&quot;0"/>
    <numFmt numFmtId="176" formatCode="_(* #,##0.0_);_(* \(#,##0.0\);_(* &quot;-&quot;??_);_(@_)"/>
    <numFmt numFmtId="177" formatCode="_(* #,##0_);_(* \(#,##0\);_(* &quot;-&quot;??_);_(@_)"/>
    <numFmt numFmtId="178" formatCode="&quot;$&quot;#,##0.00"/>
    <numFmt numFmtId="179" formatCode="&quot;$&quot;#,##0.0"/>
    <numFmt numFmtId="180" formatCode="&quot;$&quot;#,##0"/>
    <numFmt numFmtId="181" formatCode="&quot;$&quot;0"/>
    <numFmt numFmtId="182" formatCode="&quot;$&quot;0.0"/>
    <numFmt numFmtId="183" formatCode="*0.00"/>
    <numFmt numFmtId="184" formatCode="&quot;$&quot;0.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E+00"/>
    <numFmt numFmtId="188" formatCode="0.0E+00"/>
    <numFmt numFmtId="189" formatCode="0.0000000000"/>
    <numFmt numFmtId="190" formatCode="0.00000000000"/>
    <numFmt numFmtId="191" formatCode="0.0000E+00"/>
    <numFmt numFmtId="192" formatCode="0.000E+00"/>
    <numFmt numFmtId="193" formatCode="_(&quot;$&quot;* #,##0.000_);_(&quot;$&quot;* \(#,##0.000\);_(&quot;$&quot;* &quot;-&quot;??_);_(@_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Symbol"/>
      <family val="0"/>
    </font>
    <font>
      <sz val="9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vertAlign val="subscript"/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4" borderId="3" xfId="0" applyFont="1" applyFill="1" applyBorder="1" applyAlignment="1">
      <alignment/>
    </xf>
    <xf numFmtId="0" fontId="7" fillId="2" borderId="4" xfId="0" applyNumberFormat="1" applyFont="1" applyFill="1" applyBorder="1" applyAlignment="1">
      <alignment/>
    </xf>
    <xf numFmtId="0" fontId="7" fillId="2" borderId="5" xfId="0" applyNumberFormat="1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0" fontId="7" fillId="4" borderId="7" xfId="0" applyFont="1" applyFill="1" applyBorder="1" applyAlignment="1">
      <alignment/>
    </xf>
    <xf numFmtId="0" fontId="7" fillId="2" borderId="8" xfId="0" applyNumberFormat="1" applyFont="1" applyFill="1" applyBorder="1" applyAlignment="1">
      <alignment/>
    </xf>
    <xf numFmtId="0" fontId="7" fillId="2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6" customWidth="1"/>
    <col min="2" max="2" width="10.75390625" style="4" customWidth="1"/>
    <col min="3" max="3" width="9.375" style="5" customWidth="1"/>
    <col min="4" max="4" width="17.25390625" style="6" customWidth="1"/>
    <col min="5" max="5" width="4.75390625" style="6" customWidth="1"/>
    <col min="6" max="6" width="5.875" style="4" customWidth="1"/>
    <col min="7" max="8" width="10.75390625" style="6" customWidth="1"/>
    <col min="9" max="9" width="11.25390625" style="6" bestFit="1" customWidth="1"/>
    <col min="10" max="10" width="4.125" style="6" bestFit="1" customWidth="1"/>
    <col min="11" max="16384" width="10.75390625" style="6" customWidth="1"/>
  </cols>
  <sheetData>
    <row r="1" ht="18">
      <c r="A1" s="3" t="s">
        <v>13</v>
      </c>
    </row>
    <row r="2" ht="13.5" thickBot="1"/>
    <row r="3" spans="3:10" ht="13.5" thickBot="1">
      <c r="C3" s="7" t="s">
        <v>0</v>
      </c>
      <c r="F3" s="6"/>
      <c r="G3" s="8" t="s">
        <v>1</v>
      </c>
      <c r="I3" s="9" t="s">
        <v>14</v>
      </c>
      <c r="J3" s="10" t="s">
        <v>15</v>
      </c>
    </row>
    <row r="4" spans="2:10" ht="12.75">
      <c r="B4" s="1" t="s">
        <v>2</v>
      </c>
      <c r="C4" s="12">
        <v>1</v>
      </c>
      <c r="D4" s="13" t="s">
        <v>11</v>
      </c>
      <c r="E4" s="13"/>
      <c r="F4" s="14" t="s">
        <v>3</v>
      </c>
      <c r="G4" s="15">
        <f>IF(Rho&lt;1,Lq+Lambda/Mu,NA())</f>
        <v>1</v>
      </c>
      <c r="I4" s="16" t="s">
        <v>16</v>
      </c>
      <c r="J4" s="17" t="s">
        <v>25</v>
      </c>
    </row>
    <row r="5" spans="2:10" ht="15.75">
      <c r="B5" s="1" t="s">
        <v>4</v>
      </c>
      <c r="C5" s="12">
        <v>2</v>
      </c>
      <c r="D5" s="13" t="s">
        <v>12</v>
      </c>
      <c r="E5" s="13"/>
      <c r="F5" s="14" t="s">
        <v>34</v>
      </c>
      <c r="G5" s="18">
        <f>IF(Rho&lt;1,(k+1)/(2*k)*(Rho^2)/(1-Rho),NA())</f>
        <v>0.5</v>
      </c>
      <c r="I5" s="16" t="s">
        <v>17</v>
      </c>
      <c r="J5" s="17" t="s">
        <v>26</v>
      </c>
    </row>
    <row r="6" spans="2:10" ht="12.75">
      <c r="B6" s="11" t="s">
        <v>9</v>
      </c>
      <c r="C6" s="12">
        <v>1</v>
      </c>
      <c r="D6" s="13" t="s">
        <v>10</v>
      </c>
      <c r="E6" s="13"/>
      <c r="F6" s="14"/>
      <c r="G6" s="18"/>
      <c r="I6" s="16" t="s">
        <v>18</v>
      </c>
      <c r="J6" s="17" t="s">
        <v>27</v>
      </c>
    </row>
    <row r="7" spans="2:10" ht="12.75">
      <c r="B7" s="11" t="s">
        <v>5</v>
      </c>
      <c r="C7" s="19">
        <v>1</v>
      </c>
      <c r="D7" s="13" t="s">
        <v>6</v>
      </c>
      <c r="E7" s="13"/>
      <c r="F7" s="14" t="s">
        <v>7</v>
      </c>
      <c r="G7" s="18">
        <f>IF(Rho&lt;1,L/Lambda,NA())</f>
        <v>1</v>
      </c>
      <c r="I7" s="16" t="s">
        <v>19</v>
      </c>
      <c r="J7" s="17" t="s">
        <v>28</v>
      </c>
    </row>
    <row r="8" spans="2:10" ht="15.75">
      <c r="B8" s="13"/>
      <c r="C8" s="13"/>
      <c r="D8" s="13"/>
      <c r="E8" s="13"/>
      <c r="F8" s="14" t="s">
        <v>35</v>
      </c>
      <c r="G8" s="18">
        <f>IF(Rho&lt;1,Lq/Lambda,NA())</f>
        <v>0.5</v>
      </c>
      <c r="I8" s="16" t="s">
        <v>20</v>
      </c>
      <c r="J8" s="17" t="s">
        <v>29</v>
      </c>
    </row>
    <row r="9" spans="2:10" ht="12.75">
      <c r="B9" s="13"/>
      <c r="C9" s="13"/>
      <c r="D9" s="13"/>
      <c r="E9" s="13"/>
      <c r="F9" s="14"/>
      <c r="G9" s="18"/>
      <c r="I9" s="16" t="s">
        <v>21</v>
      </c>
      <c r="J9" s="17" t="s">
        <v>30</v>
      </c>
    </row>
    <row r="10" spans="2:10" ht="12.75">
      <c r="B10" s="11"/>
      <c r="C10" s="19"/>
      <c r="D10" s="20">
        <f>IF(Rho&gt;=1,"Model invalid because:","")</f>
      </c>
      <c r="E10" s="13"/>
      <c r="F10" s="2" t="s">
        <v>8</v>
      </c>
      <c r="G10" s="18">
        <f>Lambda/Mu</f>
        <v>0.5</v>
      </c>
      <c r="I10" s="16" t="s">
        <v>22</v>
      </c>
      <c r="J10" s="17" t="s">
        <v>31</v>
      </c>
    </row>
    <row r="11" spans="2:10" ht="15.75">
      <c r="B11" s="11"/>
      <c r="C11" s="19"/>
      <c r="D11" s="21">
        <f>IF(Rho&gt;=1,"   r   &gt;=   1","")</f>
      </c>
      <c r="E11" s="13"/>
      <c r="F11" s="14"/>
      <c r="G11" s="18"/>
      <c r="I11" s="16" t="s">
        <v>23</v>
      </c>
      <c r="J11" s="17" t="s">
        <v>32</v>
      </c>
    </row>
    <row r="12" spans="2:10" ht="16.5" thickBot="1">
      <c r="B12" s="11"/>
      <c r="C12" s="22"/>
      <c r="D12" s="13"/>
      <c r="E12" s="13"/>
      <c r="F12" s="14" t="s">
        <v>36</v>
      </c>
      <c r="G12" s="23">
        <f>IF(Rho&lt;1,1-Rho,NA())</f>
        <v>0.5</v>
      </c>
      <c r="I12" s="24" t="s">
        <v>24</v>
      </c>
      <c r="J12" s="25" t="s">
        <v>33</v>
      </c>
    </row>
    <row r="15" ht="12.75">
      <c r="C15" s="7"/>
    </row>
    <row r="16" spans="2:3" ht="12.75">
      <c r="B16" s="6"/>
      <c r="C16" s="6"/>
    </row>
    <row r="17" spans="2:3" ht="12.75">
      <c r="B17" s="6"/>
      <c r="C17" s="6"/>
    </row>
    <row r="18" ht="12.75">
      <c r="B18" s="6"/>
    </row>
    <row r="19" ht="12.75">
      <c r="B19" s="6"/>
    </row>
    <row r="20" ht="12.75">
      <c r="B20" s="6"/>
    </row>
  </sheetData>
  <dataValidations count="1">
    <dataValidation type="whole" operator="equal" allowBlank="1" showInputMessage="1" showErrorMessage="1" error="The number of servers must equal one." sqref="C7">
      <formula1>1</formula1>
    </dataValidation>
  </dataValidation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6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1998-08-18T16:12:25Z</dcterms:created>
  <dcterms:modified xsi:type="dcterms:W3CDTF">2006-10-27T07:48:27Z</dcterms:modified>
  <cp:category/>
  <cp:version/>
  <cp:contentType/>
  <cp:contentStatus/>
</cp:coreProperties>
</file>